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ORÇAMENTO" sheetId="1" r:id="rId4"/>
  </sheets>
</workbook>
</file>

<file path=xl/sharedStrings.xml><?xml version="1.0" encoding="utf-8"?>
<sst xmlns="http://schemas.openxmlformats.org/spreadsheetml/2006/main" uniqueCount="83">
  <si>
    <t>Código</t>
  </si>
  <si>
    <t>Artigo</t>
  </si>
  <si>
    <t>Uni.</t>
  </si>
  <si>
    <t>Descrição</t>
  </si>
  <si>
    <t>Quantidade</t>
  </si>
  <si>
    <t>Custo Uni. (€)</t>
  </si>
  <si>
    <t>Preço (€)</t>
  </si>
  <si>
    <t>CAP.01</t>
  </si>
  <si>
    <t>Capítulo</t>
  </si>
  <si>
    <t>DEMOLIÇÕES E TRABALHOS PRÉVIOS</t>
  </si>
  <si>
    <t>1.1</t>
  </si>
  <si>
    <t>vg</t>
  </si>
  <si>
    <t>Demolições</t>
  </si>
  <si>
    <t>1.2</t>
  </si>
  <si>
    <t>Nivelamento Piso com Esferas de Esferovite e Cimento</t>
  </si>
  <si>
    <t>CAP.02</t>
  </si>
  <si>
    <t>REVESTIMENTOS</t>
  </si>
  <si>
    <t>2.1</t>
  </si>
  <si>
    <t>PAVIMENTOS</t>
  </si>
  <si>
    <t>2.1.1</t>
  </si>
  <si>
    <t>m2</t>
  </si>
  <si>
    <t>Fornecimento de cerâmica em grés porcelânico branco 20x20 para pavimentos e paredes, junta betumada branco</t>
  </si>
  <si>
    <t>2.1.2</t>
  </si>
  <si>
    <t>Fornecimento de Pavimento Flutuante AC4</t>
  </si>
  <si>
    <t>2.2</t>
  </si>
  <si>
    <t xml:space="preserve">TETOS </t>
  </si>
  <si>
    <t>2.2.1</t>
  </si>
  <si>
    <t>Fornecimento de gesso cartonado e acessórios para tetos</t>
  </si>
  <si>
    <t>2.2.2</t>
  </si>
  <si>
    <t>Pintura de tetos com tinta mate</t>
  </si>
  <si>
    <t>2.2.3</t>
  </si>
  <si>
    <t>Isolamento térmico teto com XPS ou lã de rocha</t>
  </si>
  <si>
    <t>2.3</t>
  </si>
  <si>
    <t>PAREDES</t>
  </si>
  <si>
    <t>2.3.1</t>
  </si>
  <si>
    <t>Fornecimento e Execução de paredes divisórias em gesso cartonado</t>
  </si>
  <si>
    <t>2.3.2</t>
  </si>
  <si>
    <t>Fornecimento e Execução de revestimento de paredes exteriores em gesso cartonado e Boltherm</t>
  </si>
  <si>
    <t>2.3.3</t>
  </si>
  <si>
    <t>Pintura de Paredes Interiores</t>
  </si>
  <si>
    <t>2.3.4</t>
  </si>
  <si>
    <t>Esmalte de Portas, Armários e Rodapés</t>
  </si>
  <si>
    <t>2.3.5</t>
  </si>
  <si>
    <t>uni</t>
  </si>
  <si>
    <t>Fornecimento de Espelho WC e Vidro Temperado Duche</t>
  </si>
  <si>
    <t>CAP.03</t>
  </si>
  <si>
    <t>PICHELARIA / LOUÇAS SANITÁRIAS</t>
  </si>
  <si>
    <t>3.1</t>
  </si>
  <si>
    <t>Execução de rede de abastecimento de água e esgotos na cozinha e wc</t>
  </si>
  <si>
    <t>3.2</t>
  </si>
  <si>
    <t>Fornecimento de Louças sanitárias, torneiras e acessórios (1 base de duche 80, 1 sanita, 1 lavatório)</t>
  </si>
  <si>
    <t>3.3</t>
  </si>
  <si>
    <t>Banca em Compac Cinza, espessura 1cm</t>
  </si>
  <si>
    <t>CAP.04</t>
  </si>
  <si>
    <t>CARPINTARIAS</t>
  </si>
  <si>
    <t>4.1</t>
  </si>
  <si>
    <t>Brisoleil em Aço e Remendos Caixilharias Soldas Aluminio</t>
  </si>
  <si>
    <t>4.2</t>
  </si>
  <si>
    <t>Aplicação de portas  (0.70 * 2.00)</t>
  </si>
  <si>
    <t>4.3</t>
  </si>
  <si>
    <t>ml</t>
  </si>
  <si>
    <t>Fornecimento e aplicação de rodapé em mdf</t>
  </si>
  <si>
    <t>4.5</t>
  </si>
  <si>
    <t>Fornecimento e aplicação de Roupeiros com gavetas, acessórios e Ferragens tik taks</t>
  </si>
  <si>
    <t>4.6</t>
  </si>
  <si>
    <t>Armários de Cozinha com gavetas, acessórios e Ferragens, Vitrocerâmica, Pio, Torneira e Exaustor</t>
  </si>
  <si>
    <t>CAP.05</t>
  </si>
  <si>
    <t>SERRALHARIAS</t>
  </si>
  <si>
    <t>5.1</t>
  </si>
  <si>
    <t>Janelas em Alumínio Preto com Vidro Espelhado</t>
  </si>
  <si>
    <t>CAP.06</t>
  </si>
  <si>
    <t>ELETRICIDADE E CLIMATIZAÇÃO</t>
  </si>
  <si>
    <t>6.1</t>
  </si>
  <si>
    <t>Execução de rede de eletricidade e dados, 10 focos downlight luz amarela, 1 projetor led jardim, 1 fita led cozinha</t>
  </si>
  <si>
    <t>6.2</t>
  </si>
  <si>
    <t>Fornecimento de Cilindro 80L para 3 pessoas</t>
  </si>
  <si>
    <t>CAP.07</t>
  </si>
  <si>
    <t>VARIOS</t>
  </si>
  <si>
    <t>7.1</t>
  </si>
  <si>
    <t>3 aquecedores</t>
  </si>
  <si>
    <t>7.2</t>
  </si>
  <si>
    <t>Vários</t>
  </si>
  <si>
    <t>OBRA TOTAL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</si>
</sst>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00"/>
  </numFmts>
  <fonts count="10">
    <font>
      <sz val="10"/>
      <color indexed="8"/>
      <name val="Helvetica"/>
    </font>
    <font>
      <sz val="12"/>
      <color indexed="8"/>
      <name val="Helvetica"/>
    </font>
    <font>
      <b val="1"/>
      <sz val="8"/>
      <color indexed="8"/>
      <name val="Arial"/>
    </font>
    <font>
      <b val="1"/>
      <sz val="8"/>
      <color indexed="8"/>
      <name val="Arial"/>
    </font>
    <font>
      <b val="1"/>
      <sz val="9"/>
      <color indexed="8"/>
      <name val="Arial"/>
    </font>
    <font>
      <sz val="8"/>
      <color indexed="8"/>
      <name val="Arial"/>
    </font>
    <font>
      <sz val="12"/>
      <color indexed="8"/>
      <name val="Verdana"/>
    </font>
    <font>
      <b val="1"/>
      <sz val="7"/>
      <color indexed="8"/>
      <name val="Verdana"/>
    </font>
    <font>
      <sz val="7"/>
      <color indexed="8"/>
      <name val="Verdana"/>
    </font>
    <font>
      <b val="1"/>
      <sz val="7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3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4"/>
      </right>
      <top/>
      <bottom/>
      <diagonal/>
    </border>
    <border>
      <left style="thin">
        <color indexed="14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4"/>
      </right>
      <top style="thin">
        <color indexed="8"/>
      </top>
      <bottom/>
      <diagonal/>
    </border>
    <border>
      <left style="thin">
        <color indexed="14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14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4"/>
      </right>
      <top/>
      <bottom style="thin">
        <color indexed="10"/>
      </bottom>
      <diagonal/>
    </border>
    <border>
      <left style="thin">
        <color indexed="10"/>
      </left>
      <right style="thin">
        <color indexed="14"/>
      </right>
      <top style="thin">
        <color indexed="10"/>
      </top>
      <bottom style="thin">
        <color indexed="10"/>
      </bottom>
      <diagonal/>
    </border>
    <border>
      <left style="thin">
        <color indexed="1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4"/>
      </right>
      <top style="thin">
        <color indexed="10"/>
      </top>
      <bottom style="thin">
        <color indexed="8"/>
      </bottom>
      <diagonal/>
    </border>
    <border>
      <left style="thin">
        <color indexed="14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4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left" vertical="top" wrapText="1"/>
    </xf>
    <xf numFmtId="0" fontId="3" fillId="2" borderId="2" applyNumberFormat="0" applyFont="1" applyFill="1" applyBorder="1" applyAlignment="1" applyProtection="0">
      <alignment horizontal="right" vertical="center" wrapText="1"/>
    </xf>
    <xf numFmtId="0" fontId="4" fillId="3" borderId="2" applyNumberFormat="0" applyFont="1" applyFill="1" applyBorder="1" applyAlignment="1" applyProtection="0">
      <alignment horizontal="left" vertical="top" wrapText="1"/>
    </xf>
    <xf numFmtId="0" fontId="4" fillId="3" borderId="3" applyNumberFormat="0" applyFont="1" applyFill="1" applyBorder="1" applyAlignment="1" applyProtection="0">
      <alignment horizontal="left" vertical="top" wrapText="1"/>
    </xf>
    <xf numFmtId="49" fontId="2" fillId="4" borderId="4" applyNumberFormat="1" applyFont="1" applyFill="1" applyBorder="1" applyAlignment="1" applyProtection="0">
      <alignment horizontal="left" vertical="top" wrapText="1"/>
    </xf>
    <xf numFmtId="49" fontId="2" fillId="4" borderId="5" applyNumberFormat="1" applyFont="1" applyFill="1" applyBorder="1" applyAlignment="1" applyProtection="0">
      <alignment horizontal="left" vertical="top" wrapText="1"/>
    </xf>
    <xf numFmtId="49" fontId="2" fillId="4" borderId="5" applyNumberFormat="1" applyFont="1" applyFill="1" applyBorder="1" applyAlignment="1" applyProtection="0">
      <alignment horizontal="right" vertical="top" wrapText="1"/>
    </xf>
    <xf numFmtId="49" fontId="2" fillId="4" borderId="6" applyNumberFormat="1" applyFont="1" applyFill="1" applyBorder="1" applyAlignment="1" applyProtection="0">
      <alignment horizontal="right" vertical="top" wrapText="1"/>
    </xf>
    <xf numFmtId="0" fontId="0" fillId="4" borderId="5" applyNumberFormat="0" applyFont="1" applyFill="1" applyBorder="1" applyAlignment="1" applyProtection="0">
      <alignment vertical="top" wrapText="1"/>
    </xf>
    <xf numFmtId="49" fontId="2" fillId="4" borderId="5" applyNumberFormat="1" applyFont="1" applyFill="1" applyBorder="1" applyAlignment="1" applyProtection="0">
      <alignment horizontal="justify" vertical="top" wrapText="1"/>
    </xf>
    <xf numFmtId="4" fontId="2" fillId="4" borderId="5" applyNumberFormat="1" applyFont="1" applyFill="1" applyBorder="1" applyAlignment="1" applyProtection="0">
      <alignment horizontal="right" vertical="top" wrapText="1"/>
    </xf>
    <xf numFmtId="4" fontId="2" fillId="4" borderId="6" applyNumberFormat="1" applyFont="1" applyFill="1" applyBorder="1" applyAlignment="1" applyProtection="0">
      <alignment horizontal="right" vertical="top" wrapText="1"/>
    </xf>
    <xf numFmtId="49" fontId="2" fillId="5" borderId="7" applyNumberFormat="1" applyFont="1" applyFill="1" applyBorder="1" applyAlignment="1" applyProtection="0">
      <alignment horizontal="left" vertical="top" wrapText="1"/>
    </xf>
    <xf numFmtId="49" fontId="5" fillId="5" borderId="8" applyNumberFormat="1" applyFont="1" applyFill="1" applyBorder="1" applyAlignment="1" applyProtection="0">
      <alignment horizontal="left" vertical="top" wrapText="1"/>
    </xf>
    <xf numFmtId="49" fontId="5" fillId="5" borderId="9" applyNumberFormat="1" applyFont="1" applyFill="1" applyBorder="1" applyAlignment="1" applyProtection="0">
      <alignment horizontal="left" vertical="top" wrapText="1"/>
    </xf>
    <xf numFmtId="49" fontId="5" fillId="5" borderId="10" applyNumberFormat="1" applyFont="1" applyFill="1" applyBorder="1" applyAlignment="1" applyProtection="0">
      <alignment horizontal="justify" vertical="top" wrapText="1"/>
    </xf>
    <xf numFmtId="59" fontId="5" fillId="5" borderId="10" applyNumberFormat="1" applyFont="1" applyFill="1" applyBorder="1" applyAlignment="1" applyProtection="0">
      <alignment horizontal="right" vertical="top" wrapText="1"/>
    </xf>
    <xf numFmtId="4" fontId="5" fillId="5" borderId="10" applyNumberFormat="1" applyFont="1" applyFill="1" applyBorder="1" applyAlignment="1" applyProtection="0">
      <alignment horizontal="right" vertical="top" wrapText="1"/>
    </xf>
    <xf numFmtId="0" fontId="2" fillId="5" borderId="11" applyNumberFormat="0" applyFont="1" applyFill="1" applyBorder="1" applyAlignment="1" applyProtection="0">
      <alignment horizontal="left" vertical="top" wrapText="1"/>
    </xf>
    <xf numFmtId="0" fontId="6" fillId="5" borderId="12" applyNumberFormat="0" applyFont="1" applyFill="1" applyBorder="1" applyAlignment="1" applyProtection="0">
      <alignment horizontal="center" vertical="center" wrapText="1"/>
    </xf>
    <xf numFmtId="0" fontId="6" fillId="5" borderId="13" applyNumberFormat="0" applyFont="1" applyFill="1" applyBorder="1" applyAlignment="1" applyProtection="0">
      <alignment horizontal="center" vertical="center" wrapText="1"/>
    </xf>
    <xf numFmtId="0" fontId="0" fillId="5" borderId="11" applyNumberFormat="0" applyFont="1" applyFill="1" applyBorder="1" applyAlignment="1" applyProtection="0">
      <alignment vertical="top" wrapText="1"/>
    </xf>
    <xf numFmtId="4" fontId="2" fillId="5" borderId="11" applyNumberFormat="1" applyFont="1" applyFill="1" applyBorder="1" applyAlignment="1" applyProtection="0">
      <alignment horizontal="right" vertical="top" wrapText="1"/>
    </xf>
    <xf numFmtId="4" fontId="2" fillId="5" borderId="14" applyNumberFormat="1" applyFont="1" applyFill="1" applyBorder="1" applyAlignment="1" applyProtection="0">
      <alignment horizontal="right" vertical="top" wrapText="1"/>
    </xf>
    <xf numFmtId="49" fontId="2" fillId="5" borderId="15" applyNumberFormat="1" applyFont="1" applyFill="1" applyBorder="1" applyAlignment="1" applyProtection="0">
      <alignment horizontal="left" vertical="top" wrapText="1"/>
    </xf>
    <xf numFmtId="49" fontId="5" fillId="5" borderId="16" applyNumberFormat="1" applyFont="1" applyFill="1" applyBorder="1" applyAlignment="1" applyProtection="0">
      <alignment horizontal="left" vertical="top" wrapText="1"/>
    </xf>
    <xf numFmtId="49" fontId="5" fillId="5" borderId="17" applyNumberFormat="1" applyFont="1" applyFill="1" applyBorder="1" applyAlignment="1" applyProtection="0">
      <alignment horizontal="left" vertical="top" wrapText="1"/>
    </xf>
    <xf numFmtId="49" fontId="5" fillId="5" borderId="18" applyNumberFormat="1" applyFont="1" applyFill="1" applyBorder="1" applyAlignment="1" applyProtection="0">
      <alignment horizontal="justify" vertical="top" wrapText="1"/>
    </xf>
    <xf numFmtId="59" fontId="5" fillId="5" borderId="18" applyNumberFormat="1" applyFont="1" applyFill="1" applyBorder="1" applyAlignment="1" applyProtection="0">
      <alignment horizontal="right" vertical="top" wrapText="1"/>
    </xf>
    <xf numFmtId="4" fontId="5" fillId="5" borderId="18" applyNumberFormat="1" applyFont="1" applyFill="1" applyBorder="1" applyAlignment="1" applyProtection="0">
      <alignment horizontal="right" vertical="top" wrapText="1"/>
    </xf>
    <xf numFmtId="49" fontId="2" fillId="4" borderId="19" applyNumberFormat="1" applyFont="1" applyFill="1" applyBorder="1" applyAlignment="1" applyProtection="0">
      <alignment horizontal="left" vertical="top" wrapText="1"/>
    </xf>
    <xf numFmtId="49" fontId="2" fillId="4" borderId="20" applyNumberFormat="1" applyFont="1" applyFill="1" applyBorder="1" applyAlignment="1" applyProtection="0">
      <alignment horizontal="left" vertical="top" wrapText="1"/>
    </xf>
    <xf numFmtId="0" fontId="0" fillId="4" borderId="20" applyNumberFormat="0" applyFont="1" applyFill="1" applyBorder="1" applyAlignment="1" applyProtection="0">
      <alignment vertical="top" wrapText="1"/>
    </xf>
    <xf numFmtId="49" fontId="2" fillId="4" borderId="20" applyNumberFormat="1" applyFont="1" applyFill="1" applyBorder="1" applyAlignment="1" applyProtection="0">
      <alignment horizontal="justify" vertical="top" wrapText="1"/>
    </xf>
    <xf numFmtId="4" fontId="2" fillId="4" borderId="20" applyNumberFormat="1" applyFont="1" applyFill="1" applyBorder="1" applyAlignment="1" applyProtection="0">
      <alignment horizontal="right" vertical="top" wrapText="1"/>
    </xf>
    <xf numFmtId="4" fontId="2" fillId="4" borderId="21" applyNumberFormat="1" applyFont="1" applyFill="1" applyBorder="1" applyAlignment="1" applyProtection="0">
      <alignment horizontal="right" vertical="top" wrapText="1"/>
    </xf>
    <xf numFmtId="0" fontId="6" fillId="5" borderId="7" applyNumberFormat="0" applyFont="1" applyFill="1" applyBorder="1" applyAlignment="1" applyProtection="0">
      <alignment horizontal="center" vertical="center" wrapText="1"/>
    </xf>
    <xf numFmtId="0" fontId="6" fillId="5" borderId="22" applyNumberFormat="0" applyFont="1" applyFill="1" applyBorder="1" applyAlignment="1" applyProtection="0">
      <alignment horizontal="center" vertical="center" wrapText="1"/>
    </xf>
    <xf numFmtId="0" fontId="6" fillId="5" borderId="10" applyNumberFormat="0" applyFont="1" applyFill="1" applyBorder="1" applyAlignment="1" applyProtection="0">
      <alignment horizontal="center" vertical="center" wrapText="1"/>
    </xf>
    <xf numFmtId="0" fontId="5" fillId="5" borderId="10" applyNumberFormat="0" applyFont="1" applyFill="1" applyBorder="1" applyAlignment="1" applyProtection="0">
      <alignment horizontal="justify" vertical="top" wrapText="1"/>
    </xf>
    <xf numFmtId="0" fontId="0" borderId="10" applyNumberFormat="0" applyFont="1" applyFill="0" applyBorder="1" applyAlignment="1" applyProtection="0">
      <alignment vertical="top" wrapText="1"/>
    </xf>
    <xf numFmtId="49" fontId="2" fillId="5" borderId="23" applyNumberFormat="1" applyFont="1" applyFill="1" applyBorder="1" applyAlignment="1" applyProtection="0">
      <alignment horizontal="left" vertical="top" wrapText="1"/>
    </xf>
    <xf numFmtId="49" fontId="5" fillId="5" borderId="9" applyNumberFormat="1" applyFont="1" applyFill="1" applyBorder="1" applyAlignment="1" applyProtection="0">
      <alignment horizontal="justify" vertical="top" wrapText="1"/>
    </xf>
    <xf numFmtId="59" fontId="5" fillId="5" borderId="9" applyNumberFormat="1" applyFont="1" applyFill="1" applyBorder="1" applyAlignment="1" applyProtection="0">
      <alignment horizontal="right" vertical="top" wrapText="1"/>
    </xf>
    <xf numFmtId="4" fontId="5" fillId="5" borderId="9" applyNumberFormat="1" applyFont="1" applyFill="1" applyBorder="1" applyAlignment="1" applyProtection="0">
      <alignment horizontal="right" vertical="top" wrapText="1"/>
    </xf>
    <xf numFmtId="0" fontId="6" fillId="5" borderId="24" applyNumberFormat="0" applyFont="1" applyFill="1" applyBorder="1" applyAlignment="1" applyProtection="0">
      <alignment horizontal="center" vertical="center" wrapText="1"/>
    </xf>
    <xf numFmtId="0" fontId="6" fillId="5" borderId="25" applyNumberFormat="0" applyFont="1" applyFill="1" applyBorder="1" applyAlignment="1" applyProtection="0">
      <alignment horizontal="center" vertical="center" wrapText="1"/>
    </xf>
    <xf numFmtId="0" fontId="6" fillId="5" borderId="26" applyNumberFormat="0" applyFont="1" applyFill="1" applyBorder="1" applyAlignment="1" applyProtection="0">
      <alignment horizontal="center" vertical="center" wrapText="1"/>
    </xf>
    <xf numFmtId="0" fontId="5" fillId="5" borderId="26" applyNumberFormat="0" applyFont="1" applyFill="1" applyBorder="1" applyAlignment="1" applyProtection="0">
      <alignment horizontal="justify" vertical="top" wrapText="1"/>
    </xf>
    <xf numFmtId="0" fontId="0" borderId="26" applyNumberFormat="0" applyFont="1" applyFill="0" applyBorder="1" applyAlignment="1" applyProtection="0">
      <alignment vertical="top" wrapText="1"/>
    </xf>
    <xf numFmtId="49" fontId="2" fillId="5" borderId="24" applyNumberFormat="1" applyFont="1" applyFill="1" applyBorder="1" applyAlignment="1" applyProtection="0">
      <alignment horizontal="left" vertical="top" wrapText="1"/>
    </xf>
    <xf numFmtId="49" fontId="5" fillId="5" borderId="25" applyNumberFormat="1" applyFont="1" applyFill="1" applyBorder="1" applyAlignment="1" applyProtection="0">
      <alignment horizontal="left" vertical="top" wrapText="1"/>
    </xf>
    <xf numFmtId="49" fontId="5" fillId="5" borderId="26" applyNumberFormat="1" applyFont="1" applyFill="1" applyBorder="1" applyAlignment="1" applyProtection="0">
      <alignment horizontal="left" vertical="top" wrapText="1"/>
    </xf>
    <xf numFmtId="49" fontId="5" fillId="5" borderId="26" applyNumberFormat="1" applyFont="1" applyFill="1" applyBorder="1" applyAlignment="1" applyProtection="0">
      <alignment horizontal="justify" vertical="top" wrapText="1"/>
    </xf>
    <xf numFmtId="59" fontId="5" fillId="5" borderId="26" applyNumberFormat="1" applyFont="1" applyFill="1" applyBorder="1" applyAlignment="1" applyProtection="0">
      <alignment horizontal="right" vertical="top" wrapText="1"/>
    </xf>
    <xf numFmtId="4" fontId="5" fillId="5" borderId="26" applyNumberFormat="1" applyFont="1" applyFill="1" applyBorder="1" applyAlignment="1" applyProtection="0">
      <alignment horizontal="right" vertical="top" wrapText="1"/>
    </xf>
    <xf numFmtId="0" fontId="2" fillId="5" borderId="27" applyNumberFormat="0" applyFont="1" applyFill="1" applyBorder="1" applyAlignment="1" applyProtection="0">
      <alignment horizontal="left" vertical="top" wrapText="1"/>
    </xf>
    <xf numFmtId="0" fontId="5" fillId="5" borderId="28" applyNumberFormat="0" applyFont="1" applyFill="1" applyBorder="1" applyAlignment="1" applyProtection="0">
      <alignment horizontal="left" vertical="top" wrapText="1"/>
    </xf>
    <xf numFmtId="0" fontId="5" fillId="5" borderId="29" applyNumberFormat="0" applyFont="1" applyFill="1" applyBorder="1" applyAlignment="1" applyProtection="0">
      <alignment horizontal="left" vertical="top" wrapText="1"/>
    </xf>
    <xf numFmtId="0" fontId="5" fillId="5" borderId="29" applyNumberFormat="0" applyFont="1" applyFill="1" applyBorder="1" applyAlignment="1" applyProtection="0">
      <alignment horizontal="justify" vertical="top" wrapText="1"/>
    </xf>
    <xf numFmtId="59" fontId="5" fillId="5" borderId="29" applyNumberFormat="1" applyFont="1" applyFill="1" applyBorder="1" applyAlignment="1" applyProtection="0">
      <alignment horizontal="right" vertical="top" wrapText="1"/>
    </xf>
    <xf numFmtId="4" fontId="5" fillId="5" borderId="29" applyNumberFormat="1" applyFont="1" applyFill="1" applyBorder="1" applyAlignment="1" applyProtection="0">
      <alignment horizontal="right" vertical="top" wrapText="1"/>
    </xf>
    <xf numFmtId="0" fontId="2" fillId="5" borderId="24" applyNumberFormat="0" applyFont="1" applyFill="1" applyBorder="1" applyAlignment="1" applyProtection="0">
      <alignment horizontal="left" vertical="top" wrapText="1"/>
    </xf>
    <xf numFmtId="0" fontId="5" fillId="5" borderId="25" applyNumberFormat="0" applyFont="1" applyFill="1" applyBorder="1" applyAlignment="1" applyProtection="0">
      <alignment horizontal="left" vertical="top" wrapText="1"/>
    </xf>
    <xf numFmtId="0" fontId="5" fillId="5" borderId="26" applyNumberFormat="0" applyFont="1" applyFill="1" applyBorder="1" applyAlignment="1" applyProtection="0">
      <alignment horizontal="left" vertical="top" wrapText="1"/>
    </xf>
    <xf numFmtId="0" fontId="6" fillId="5" borderId="27" applyNumberFormat="0" applyFont="1" applyFill="1" applyBorder="1" applyAlignment="1" applyProtection="0">
      <alignment horizontal="center" vertical="center" wrapText="1"/>
    </xf>
    <xf numFmtId="0" fontId="6" fillId="5" borderId="28" applyNumberFormat="0" applyFont="1" applyFill="1" applyBorder="1" applyAlignment="1" applyProtection="0">
      <alignment horizontal="center" vertical="center" wrapText="1"/>
    </xf>
    <xf numFmtId="0" fontId="6" fillId="5" borderId="29" applyNumberFormat="0" applyFont="1" applyFill="1" applyBorder="1" applyAlignment="1" applyProtection="0">
      <alignment horizontal="center" vertical="center" wrapText="1"/>
    </xf>
    <xf numFmtId="0" fontId="0" borderId="29" applyNumberFormat="0" applyFont="1" applyFill="0" applyBorder="1" applyAlignment="1" applyProtection="0">
      <alignment vertical="top" wrapText="1"/>
    </xf>
    <xf numFmtId="0" fontId="5" fillId="5" borderId="26" applyNumberFormat="1" applyFont="1" applyFill="1" applyBorder="1" applyAlignment="1" applyProtection="0">
      <alignment horizontal="right" vertical="top" wrapText="1"/>
    </xf>
    <xf numFmtId="49" fontId="7" fillId="2" borderId="30" applyNumberFormat="1" applyFont="1" applyFill="1" applyBorder="1" applyAlignment="1" applyProtection="0">
      <alignment horizontal="center" vertical="center" wrapText="1"/>
    </xf>
    <xf numFmtId="0" fontId="8" fillId="2" borderId="31" applyNumberFormat="0" applyFont="1" applyFill="1" applyBorder="1" applyAlignment="1" applyProtection="0">
      <alignment horizontal="center" vertical="center" wrapText="1"/>
    </xf>
    <xf numFmtId="0" fontId="8" fillId="2" borderId="32" applyNumberFormat="0" applyFont="1" applyFill="1" applyBorder="1" applyAlignment="1" applyProtection="0">
      <alignment horizontal="center" vertical="center" wrapText="1"/>
    </xf>
    <xf numFmtId="0" fontId="7" fillId="2" borderId="33" applyNumberFormat="0" applyFont="1" applyFill="1" applyBorder="1" applyAlignment="1" applyProtection="0">
      <alignment horizontal="right" vertical="center" wrapText="1"/>
    </xf>
    <xf numFmtId="0" fontId="8" fillId="2" borderId="34" applyNumberFormat="0" applyFont="1" applyFill="1" applyBorder="1" applyAlignment="1" applyProtection="0">
      <alignment horizontal="right" vertical="center" wrapText="1"/>
    </xf>
    <xf numFmtId="0" fontId="7" fillId="2" borderId="34" applyNumberFormat="0" applyFont="1" applyFill="1" applyBorder="1" applyAlignment="1" applyProtection="0">
      <alignment horizontal="center" vertical="center" wrapText="1"/>
    </xf>
    <xf numFmtId="4" fontId="9" fillId="2" borderId="35" applyNumberFormat="1" applyFont="1" applyFill="1" applyBorder="1" applyAlignment="1" applyProtection="0">
      <alignment horizontal="righ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7a7a7"/>
      <rgbColor rgb="ffa5a5a5"/>
      <rgbColor rgb="ffdfffbf"/>
      <rgbColor rgb="ffdddddd"/>
      <rgbColor rgb="ffffffff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64"/>
  <sheetViews>
    <sheetView workbookViewId="0" showGridLines="0" defaultGridColor="1">
      <pane topLeftCell="B1" xSplit="1" ySplit="0" activePane="topRight" state="frozen"/>
    </sheetView>
  </sheetViews>
  <sheetFormatPr defaultColWidth="16.3333" defaultRowHeight="18" customHeight="1" outlineLevelRow="0" outlineLevelCol="0"/>
  <cols>
    <col min="1" max="1" width="14.7891" style="1" customWidth="1"/>
    <col min="2" max="2" width="8.10156" style="1" customWidth="1"/>
    <col min="3" max="3" width="3.67188" style="1" customWidth="1"/>
    <col min="4" max="4" width="73.25" style="1" customWidth="1"/>
    <col min="5" max="5" width="8.5" style="1" customWidth="1"/>
    <col min="6" max="6" width="9.67188" style="1" customWidth="1"/>
    <col min="7" max="7" width="7" style="1" customWidth="1"/>
    <col min="8" max="256" width="16.3516" style="1" customWidth="1"/>
  </cols>
  <sheetData>
    <row r="1" ht="12.35" customHeight="1">
      <c r="A1" s="2"/>
      <c r="B1" s="3"/>
      <c r="C1" s="4"/>
      <c r="D1" s="4"/>
      <c r="E1" s="4"/>
      <c r="F1" s="4"/>
      <c r="G1" s="5"/>
    </row>
    <row r="2" ht="11.7" customHeight="1">
      <c r="A2" t="s" s="6">
        <v>0</v>
      </c>
      <c r="B2" t="s" s="7">
        <v>1</v>
      </c>
      <c r="C2" t="s" s="7">
        <v>2</v>
      </c>
      <c r="D2" t="s" s="7">
        <v>3</v>
      </c>
      <c r="E2" t="s" s="8">
        <v>4</v>
      </c>
      <c r="F2" t="s" s="8">
        <v>5</v>
      </c>
      <c r="G2" t="s" s="9">
        <v>6</v>
      </c>
    </row>
    <row r="3" ht="15" customHeight="1">
      <c r="A3" t="s" s="6">
        <v>7</v>
      </c>
      <c r="B3" t="s" s="7">
        <v>8</v>
      </c>
      <c r="C3" s="10"/>
      <c r="D3" t="s" s="11">
        <v>9</v>
      </c>
      <c r="E3" s="10"/>
      <c r="F3" s="12"/>
      <c r="G3" s="13">
        <f>G4+G6</f>
        <v>400</v>
      </c>
    </row>
    <row r="4" ht="11.7" customHeight="1">
      <c r="A4" t="s" s="14">
        <v>10</v>
      </c>
      <c r="B4" t="s" s="15">
        <v>1</v>
      </c>
      <c r="C4" t="s" s="16">
        <v>11</v>
      </c>
      <c r="D4" t="s" s="17">
        <v>12</v>
      </c>
      <c r="E4" s="18">
        <v>1</v>
      </c>
      <c r="F4" s="19">
        <v>350</v>
      </c>
      <c r="G4" s="19">
        <f>F4</f>
        <v>350</v>
      </c>
    </row>
    <row r="5" ht="9" customHeight="1">
      <c r="A5" s="20"/>
      <c r="B5" s="21"/>
      <c r="C5" s="22"/>
      <c r="D5" s="20"/>
      <c r="E5" s="23"/>
      <c r="F5" s="24"/>
      <c r="G5" s="25"/>
    </row>
    <row r="6" ht="11.7" customHeight="1">
      <c r="A6" t="s" s="26">
        <v>13</v>
      </c>
      <c r="B6" t="s" s="27">
        <v>1</v>
      </c>
      <c r="C6" t="s" s="28">
        <v>11</v>
      </c>
      <c r="D6" t="s" s="29">
        <v>14</v>
      </c>
      <c r="E6" s="30">
        <v>1</v>
      </c>
      <c r="F6" s="31">
        <v>50</v>
      </c>
      <c r="G6" s="31">
        <f>F6*E6</f>
        <v>50</v>
      </c>
    </row>
    <row r="7" ht="9" customHeight="1">
      <c r="A7" s="20"/>
      <c r="B7" s="21"/>
      <c r="C7" s="22"/>
      <c r="D7" s="20"/>
      <c r="E7" s="23"/>
      <c r="F7" s="24"/>
      <c r="G7" s="25"/>
    </row>
    <row r="8" ht="15" customHeight="1">
      <c r="A8" t="s" s="32">
        <v>15</v>
      </c>
      <c r="B8" t="s" s="33">
        <v>8</v>
      </c>
      <c r="C8" s="34"/>
      <c r="D8" t="s" s="35">
        <v>16</v>
      </c>
      <c r="E8" s="34"/>
      <c r="F8" s="36"/>
      <c r="G8" s="37">
        <f>G10+G15+G22</f>
        <v>1687</v>
      </c>
    </row>
    <row r="9" ht="9" customHeight="1">
      <c r="A9" s="38"/>
      <c r="B9" s="39"/>
      <c r="C9" s="40"/>
      <c r="D9" s="41"/>
      <c r="E9" s="42"/>
      <c r="F9" s="41"/>
      <c r="G9" s="41"/>
    </row>
    <row r="10" ht="15" customHeight="1">
      <c r="A10" t="s" s="6">
        <v>17</v>
      </c>
      <c r="B10" t="s" s="7">
        <v>8</v>
      </c>
      <c r="C10" s="10"/>
      <c r="D10" t="s" s="11">
        <v>18</v>
      </c>
      <c r="E10" s="10"/>
      <c r="F10" s="12"/>
      <c r="G10" s="13">
        <f>G11+G13</f>
        <v>616</v>
      </c>
    </row>
    <row r="11" ht="11.4" customHeight="1">
      <c r="A11" t="s" s="43">
        <v>19</v>
      </c>
      <c r="B11" t="s" s="15">
        <v>1</v>
      </c>
      <c r="C11" t="s" s="16">
        <v>20</v>
      </c>
      <c r="D11" t="s" s="44">
        <v>21</v>
      </c>
      <c r="E11" s="45">
        <v>27</v>
      </c>
      <c r="F11" s="46">
        <v>8</v>
      </c>
      <c r="G11" s="46">
        <f>ROUND(E11*F11,2)</f>
        <v>216</v>
      </c>
    </row>
    <row r="12" ht="8.35" customHeight="1">
      <c r="A12" s="47"/>
      <c r="B12" s="48"/>
      <c r="C12" s="49"/>
      <c r="D12" s="50"/>
      <c r="E12" s="51"/>
      <c r="F12" s="50"/>
      <c r="G12" s="50"/>
    </row>
    <row r="13" ht="11.05" customHeight="1">
      <c r="A13" t="s" s="52">
        <v>22</v>
      </c>
      <c r="B13" t="s" s="53">
        <v>1</v>
      </c>
      <c r="C13" t="s" s="54">
        <v>20</v>
      </c>
      <c r="D13" t="s" s="55">
        <v>23</v>
      </c>
      <c r="E13" s="56">
        <v>50</v>
      </c>
      <c r="F13" s="57">
        <v>8</v>
      </c>
      <c r="G13" s="57">
        <f>ROUND(E13*F13,2)</f>
        <v>400</v>
      </c>
    </row>
    <row r="14" ht="11.4" customHeight="1">
      <c r="A14" s="58"/>
      <c r="B14" s="59"/>
      <c r="C14" s="60"/>
      <c r="D14" s="61"/>
      <c r="E14" s="62"/>
      <c r="F14" s="63"/>
      <c r="G14" s="63"/>
    </row>
    <row r="15" ht="15" customHeight="1">
      <c r="A15" t="s" s="32">
        <v>24</v>
      </c>
      <c r="B15" t="s" s="33">
        <v>8</v>
      </c>
      <c r="C15" s="34"/>
      <c r="D15" t="s" s="35">
        <v>25</v>
      </c>
      <c r="E15" s="34"/>
      <c r="F15" s="36"/>
      <c r="G15" s="37">
        <f>G16+G18+G20</f>
        <v>515</v>
      </c>
    </row>
    <row r="16" ht="11.4" customHeight="1">
      <c r="A16" t="s" s="43">
        <v>26</v>
      </c>
      <c r="B16" t="s" s="15">
        <v>1</v>
      </c>
      <c r="C16" t="s" s="16">
        <v>20</v>
      </c>
      <c r="D16" t="s" s="44">
        <v>27</v>
      </c>
      <c r="E16" s="45">
        <v>50</v>
      </c>
      <c r="F16" s="46">
        <v>2.8</v>
      </c>
      <c r="G16" s="46">
        <f>ROUND(E16*F16,2)</f>
        <v>140</v>
      </c>
    </row>
    <row r="17" ht="11.05" customHeight="1">
      <c r="A17" s="64"/>
      <c r="B17" s="65"/>
      <c r="C17" s="66"/>
      <c r="D17" s="50"/>
      <c r="E17" s="56"/>
      <c r="F17" s="57"/>
      <c r="G17" s="57"/>
    </row>
    <row r="18" ht="11.05" customHeight="1">
      <c r="A18" t="s" s="52">
        <v>28</v>
      </c>
      <c r="B18" t="s" s="53">
        <v>1</v>
      </c>
      <c r="C18" t="s" s="54">
        <v>20</v>
      </c>
      <c r="D18" t="s" s="55">
        <v>29</v>
      </c>
      <c r="E18" s="56">
        <v>50</v>
      </c>
      <c r="F18" s="57">
        <v>5</v>
      </c>
      <c r="G18" s="57">
        <f>ROUND(E18*F18,2)</f>
        <v>250</v>
      </c>
    </row>
    <row r="19" ht="11.05" customHeight="1">
      <c r="A19" s="64"/>
      <c r="B19" s="65"/>
      <c r="C19" s="66"/>
      <c r="D19" s="50"/>
      <c r="E19" s="56"/>
      <c r="F19" s="57"/>
      <c r="G19" s="57"/>
    </row>
    <row r="20" ht="11.05" customHeight="1">
      <c r="A20" t="s" s="52">
        <v>30</v>
      </c>
      <c r="B20" t="s" s="53">
        <v>1</v>
      </c>
      <c r="C20" t="s" s="54">
        <v>20</v>
      </c>
      <c r="D20" t="s" s="55">
        <v>31</v>
      </c>
      <c r="E20" s="56">
        <v>50</v>
      </c>
      <c r="F20" s="57">
        <v>2.5</v>
      </c>
      <c r="G20" s="57">
        <f>ROUND(E20*F20,2)</f>
        <v>125</v>
      </c>
    </row>
    <row r="21" ht="8.65" customHeight="1">
      <c r="A21" s="67"/>
      <c r="B21" s="68"/>
      <c r="C21" s="69"/>
      <c r="D21" s="61"/>
      <c r="E21" s="70"/>
      <c r="F21" s="61"/>
      <c r="G21" s="61"/>
    </row>
    <row r="22" ht="15" customHeight="1">
      <c r="A22" t="s" s="32">
        <v>32</v>
      </c>
      <c r="B22" t="s" s="33">
        <v>8</v>
      </c>
      <c r="C22" s="34"/>
      <c r="D22" t="s" s="35">
        <v>33</v>
      </c>
      <c r="E22" s="34"/>
      <c r="F22" s="36"/>
      <c r="G22" s="37">
        <f>G23+G25+G27+G29+G31</f>
        <v>556</v>
      </c>
    </row>
    <row r="23" ht="11.4" customHeight="1">
      <c r="A23" t="s" s="43">
        <v>34</v>
      </c>
      <c r="B23" t="s" s="15">
        <v>1</v>
      </c>
      <c r="C23" t="s" s="16">
        <v>20</v>
      </c>
      <c r="D23" t="s" s="44">
        <v>35</v>
      </c>
      <c r="E23" s="45">
        <f>8*2.5</f>
        <v>20</v>
      </c>
      <c r="F23" s="46">
        <f>2.8*2</f>
        <v>5.6</v>
      </c>
      <c r="G23" s="46">
        <f>ROUND(E23*F23,2)</f>
        <v>112</v>
      </c>
    </row>
    <row r="24" ht="11.05" customHeight="1">
      <c r="A24" s="64"/>
      <c r="B24" s="65"/>
      <c r="C24" s="66"/>
      <c r="D24" s="50"/>
      <c r="E24" s="56"/>
      <c r="F24" s="57"/>
      <c r="G24" s="57"/>
    </row>
    <row r="25" ht="11.05" customHeight="1">
      <c r="A25" t="s" s="52">
        <v>36</v>
      </c>
      <c r="B25" t="s" s="53">
        <v>1</v>
      </c>
      <c r="C25" t="s" s="54">
        <v>20</v>
      </c>
      <c r="D25" t="s" s="55">
        <v>37</v>
      </c>
      <c r="E25" s="56">
        <f>22*2.5</f>
        <v>55</v>
      </c>
      <c r="F25" s="57">
        <v>2.8</v>
      </c>
      <c r="G25" s="57">
        <f>ROUND(E25*F25,2)</f>
        <v>154</v>
      </c>
    </row>
    <row r="26" ht="11.05" customHeight="1">
      <c r="A26" s="64"/>
      <c r="B26" s="65"/>
      <c r="C26" s="66"/>
      <c r="D26" s="50"/>
      <c r="E26" s="56"/>
      <c r="F26" s="57"/>
      <c r="G26" s="57"/>
    </row>
    <row r="27" ht="11.05" customHeight="1">
      <c r="A27" t="s" s="52">
        <v>38</v>
      </c>
      <c r="B27" t="s" s="53">
        <v>1</v>
      </c>
      <c r="C27" t="s" s="54">
        <v>20</v>
      </c>
      <c r="D27" t="s" s="55">
        <v>39</v>
      </c>
      <c r="E27" s="56">
        <f>E25+E23</f>
        <v>75</v>
      </c>
      <c r="F27" s="57">
        <v>2</v>
      </c>
      <c r="G27" s="57">
        <f>ROUND(E27*F27,2)</f>
        <v>150</v>
      </c>
    </row>
    <row r="28" ht="11.05" customHeight="1">
      <c r="A28" s="64"/>
      <c r="B28" s="65"/>
      <c r="C28" s="66"/>
      <c r="D28" s="50"/>
      <c r="E28" s="56"/>
      <c r="F28" s="57"/>
      <c r="G28" s="57"/>
    </row>
    <row r="29" ht="11.05" customHeight="1">
      <c r="A29" t="s" s="52">
        <v>40</v>
      </c>
      <c r="B29" t="s" s="53">
        <v>1</v>
      </c>
      <c r="C29" t="s" s="54">
        <v>20</v>
      </c>
      <c r="D29" t="s" s="55">
        <v>41</v>
      </c>
      <c r="E29" s="56">
        <f>8</f>
        <v>8</v>
      </c>
      <c r="F29" s="57">
        <v>5</v>
      </c>
      <c r="G29" s="57">
        <f>F29*E29</f>
        <v>40</v>
      </c>
    </row>
    <row r="30" ht="8.35" customHeight="1">
      <c r="A30" s="47"/>
      <c r="B30" s="48"/>
      <c r="C30" s="49"/>
      <c r="D30" s="50"/>
      <c r="E30" s="51"/>
      <c r="F30" s="50"/>
      <c r="G30" s="50"/>
    </row>
    <row r="31" ht="11.05" customHeight="1">
      <c r="A31" t="s" s="52">
        <v>42</v>
      </c>
      <c r="B31" t="s" s="53">
        <v>1</v>
      </c>
      <c r="C31" t="s" s="54">
        <v>43</v>
      </c>
      <c r="D31" t="s" s="55">
        <v>44</v>
      </c>
      <c r="E31" s="56">
        <v>1</v>
      </c>
      <c r="F31" s="57">
        <v>100</v>
      </c>
      <c r="G31" s="57">
        <f>ROUND(E31*F31,2)</f>
        <v>100</v>
      </c>
    </row>
    <row r="32" ht="8.65" customHeight="1">
      <c r="A32" s="67"/>
      <c r="B32" s="68"/>
      <c r="C32" s="69"/>
      <c r="D32" s="61"/>
      <c r="E32" s="70"/>
      <c r="F32" s="61"/>
      <c r="G32" s="61"/>
    </row>
    <row r="33" ht="15" customHeight="1">
      <c r="A33" t="s" s="32">
        <v>45</v>
      </c>
      <c r="B33" t="s" s="33">
        <v>8</v>
      </c>
      <c r="C33" s="34"/>
      <c r="D33" t="s" s="35">
        <v>46</v>
      </c>
      <c r="E33" s="34"/>
      <c r="F33" s="36"/>
      <c r="G33" s="37">
        <f>G34+G36+G38</f>
        <v>1250</v>
      </c>
    </row>
    <row r="34" ht="11.4" customHeight="1">
      <c r="A34" t="s" s="43">
        <v>47</v>
      </c>
      <c r="B34" t="s" s="15">
        <v>1</v>
      </c>
      <c r="C34" t="s" s="16">
        <v>11</v>
      </c>
      <c r="D34" t="s" s="44">
        <v>48</v>
      </c>
      <c r="E34" s="45">
        <f>ROUND(1,2)</f>
        <v>1</v>
      </c>
      <c r="F34" s="46">
        <v>350</v>
      </c>
      <c r="G34" s="46">
        <v>800</v>
      </c>
    </row>
    <row r="35" ht="8.35" customHeight="1">
      <c r="A35" s="47"/>
      <c r="B35" s="48"/>
      <c r="C35" s="49"/>
      <c r="D35" s="50"/>
      <c r="E35" s="51"/>
      <c r="F35" s="50"/>
      <c r="G35" s="50"/>
    </row>
    <row r="36" ht="11.05" customHeight="1">
      <c r="A36" t="s" s="52">
        <v>49</v>
      </c>
      <c r="B36" t="s" s="53">
        <v>1</v>
      </c>
      <c r="C36" t="s" s="54">
        <v>11</v>
      </c>
      <c r="D36" t="s" s="55">
        <v>50</v>
      </c>
      <c r="E36" s="56">
        <v>1</v>
      </c>
      <c r="F36" s="57">
        <v>250</v>
      </c>
      <c r="G36" s="57">
        <f>ROUND(E36*F36,2)</f>
        <v>250</v>
      </c>
    </row>
    <row r="37" ht="8.35" customHeight="1">
      <c r="A37" s="47"/>
      <c r="B37" s="48"/>
      <c r="C37" s="49"/>
      <c r="D37" s="50"/>
      <c r="E37" s="51"/>
      <c r="F37" s="50"/>
      <c r="G37" s="50"/>
    </row>
    <row r="38" ht="11.05" customHeight="1">
      <c r="A38" t="s" s="52">
        <v>51</v>
      </c>
      <c r="B38" t="s" s="53">
        <v>1</v>
      </c>
      <c r="C38" t="s" s="54">
        <v>11</v>
      </c>
      <c r="D38" t="s" s="55">
        <v>52</v>
      </c>
      <c r="E38" s="56">
        <v>1</v>
      </c>
      <c r="F38" s="57">
        <v>200</v>
      </c>
      <c r="G38" s="57">
        <f>ROUND(E38*F38,2)</f>
        <v>200</v>
      </c>
    </row>
    <row r="39" ht="8.65" customHeight="1">
      <c r="A39" s="67"/>
      <c r="B39" s="68"/>
      <c r="C39" s="69"/>
      <c r="D39" s="61"/>
      <c r="E39" s="70"/>
      <c r="F39" s="61"/>
      <c r="G39" s="61"/>
    </row>
    <row r="40" ht="15" customHeight="1">
      <c r="A40" t="s" s="32">
        <v>53</v>
      </c>
      <c r="B40" t="s" s="33">
        <v>8</v>
      </c>
      <c r="C40" s="34"/>
      <c r="D40" t="s" s="35">
        <v>54</v>
      </c>
      <c r="E40" s="34"/>
      <c r="F40" s="36"/>
      <c r="G40" s="37">
        <f>G41+G43+G45+G47+G49</f>
        <v>2883</v>
      </c>
    </row>
    <row r="41" ht="11.4" customHeight="1">
      <c r="A41" t="s" s="43">
        <v>55</v>
      </c>
      <c r="B41" t="s" s="15">
        <v>1</v>
      </c>
      <c r="C41" t="s" s="16">
        <v>11</v>
      </c>
      <c r="D41" t="s" s="44">
        <v>56</v>
      </c>
      <c r="E41" s="45">
        <v>1</v>
      </c>
      <c r="F41" s="46">
        <v>250</v>
      </c>
      <c r="G41" s="46">
        <f>F41</f>
        <v>250</v>
      </c>
    </row>
    <row r="42" ht="8.35" customHeight="1">
      <c r="A42" s="47"/>
      <c r="B42" s="48"/>
      <c r="C42" s="49"/>
      <c r="D42" s="50"/>
      <c r="E42" s="51"/>
      <c r="F42" s="50"/>
      <c r="G42" s="50"/>
    </row>
    <row r="43" ht="11.05" customHeight="1">
      <c r="A43" t="s" s="52">
        <v>57</v>
      </c>
      <c r="B43" t="s" s="53">
        <v>1</v>
      </c>
      <c r="C43" t="s" s="54">
        <v>11</v>
      </c>
      <c r="D43" t="s" s="55">
        <v>58</v>
      </c>
      <c r="E43" s="71">
        <v>3</v>
      </c>
      <c r="F43" s="71">
        <v>25</v>
      </c>
      <c r="G43" s="71">
        <f>ROUND(E43*F43,2)</f>
        <v>75</v>
      </c>
    </row>
    <row r="44" ht="8.35" customHeight="1">
      <c r="A44" s="47"/>
      <c r="B44" s="48"/>
      <c r="C44" s="49"/>
      <c r="D44" s="50"/>
      <c r="E44" s="51"/>
      <c r="F44" s="50"/>
      <c r="G44" s="50"/>
    </row>
    <row r="45" ht="11.05" customHeight="1">
      <c r="A45" t="s" s="52">
        <v>59</v>
      </c>
      <c r="B45" t="s" s="53">
        <v>1</v>
      </c>
      <c r="C45" t="s" s="54">
        <v>60</v>
      </c>
      <c r="D45" t="s" s="55">
        <v>61</v>
      </c>
      <c r="E45" s="71">
        <v>40</v>
      </c>
      <c r="F45" s="71">
        <v>5</v>
      </c>
      <c r="G45" s="71">
        <f>ROUND(E45*F45,2)</f>
        <v>200</v>
      </c>
    </row>
    <row r="46" ht="8.35" customHeight="1">
      <c r="A46" s="47"/>
      <c r="B46" s="48"/>
      <c r="C46" s="49"/>
      <c r="D46" s="50"/>
      <c r="E46" s="51"/>
      <c r="F46" s="50"/>
      <c r="G46" s="50"/>
    </row>
    <row r="47" ht="11.05" customHeight="1">
      <c r="A47" t="s" s="52">
        <v>62</v>
      </c>
      <c r="B47" t="s" s="53">
        <v>1</v>
      </c>
      <c r="C47" t="s" s="54">
        <v>20</v>
      </c>
      <c r="D47" t="s" s="55">
        <v>63</v>
      </c>
      <c r="E47" s="71">
        <f>3.3*2.6</f>
        <v>8.58</v>
      </c>
      <c r="F47" s="71">
        <v>100</v>
      </c>
      <c r="G47" s="71">
        <f>ROUND(E47*F47,2)</f>
        <v>858</v>
      </c>
    </row>
    <row r="48" ht="8.35" customHeight="1">
      <c r="A48" s="47"/>
      <c r="B48" s="48"/>
      <c r="C48" s="49"/>
      <c r="D48" s="50"/>
      <c r="E48" s="51"/>
      <c r="F48" s="50"/>
      <c r="G48" s="50"/>
    </row>
    <row r="49" ht="11.05" customHeight="1">
      <c r="A49" t="s" s="52">
        <v>64</v>
      </c>
      <c r="B49" t="s" s="53">
        <v>1</v>
      </c>
      <c r="C49" t="s" s="54">
        <v>11</v>
      </c>
      <c r="D49" t="s" s="55">
        <v>65</v>
      </c>
      <c r="E49" s="71">
        <v>1</v>
      </c>
      <c r="F49" s="71">
        <v>1500</v>
      </c>
      <c r="G49" s="71">
        <f>ROUND(E49*F49,2)</f>
        <v>1500</v>
      </c>
    </row>
    <row r="50" ht="11.4" customHeight="1">
      <c r="A50" s="58"/>
      <c r="B50" s="59"/>
      <c r="C50" s="60"/>
      <c r="D50" s="61"/>
      <c r="E50" s="62"/>
      <c r="F50" s="63"/>
      <c r="G50" s="63"/>
    </row>
    <row r="51" ht="15" customHeight="1">
      <c r="A51" t="s" s="32">
        <v>66</v>
      </c>
      <c r="B51" t="s" s="33">
        <v>8</v>
      </c>
      <c r="C51" s="34"/>
      <c r="D51" t="s" s="35">
        <v>67</v>
      </c>
      <c r="E51" s="34"/>
      <c r="F51" s="36"/>
      <c r="G51" s="37">
        <f>G52</f>
        <v>500</v>
      </c>
    </row>
    <row r="52" ht="11.4" customHeight="1">
      <c r="A52" t="s" s="43">
        <v>68</v>
      </c>
      <c r="B52" t="s" s="15">
        <v>1</v>
      </c>
      <c r="C52" t="s" s="16">
        <v>11</v>
      </c>
      <c r="D52" t="s" s="44">
        <v>69</v>
      </c>
      <c r="E52" s="45">
        <v>1</v>
      </c>
      <c r="F52" s="46">
        <v>500</v>
      </c>
      <c r="G52" s="46">
        <f>ROUND(E52*F52,2)</f>
        <v>500</v>
      </c>
    </row>
    <row r="53" ht="8.65" customHeight="1">
      <c r="A53" s="67"/>
      <c r="B53" s="68"/>
      <c r="C53" s="69"/>
      <c r="D53" s="61"/>
      <c r="E53" s="70"/>
      <c r="F53" s="61"/>
      <c r="G53" s="61"/>
    </row>
    <row r="54" ht="15" customHeight="1">
      <c r="A54" t="s" s="32">
        <v>70</v>
      </c>
      <c r="B54" t="s" s="33">
        <v>8</v>
      </c>
      <c r="C54" s="34"/>
      <c r="D54" t="s" s="35">
        <v>71</v>
      </c>
      <c r="E54" s="34"/>
      <c r="F54" s="36"/>
      <c r="G54" s="37">
        <f>G55+G57</f>
        <v>500</v>
      </c>
    </row>
    <row r="55" ht="11.4" customHeight="1">
      <c r="A55" t="s" s="43">
        <v>72</v>
      </c>
      <c r="B55" t="s" s="15">
        <v>1</v>
      </c>
      <c r="C55" t="s" s="16">
        <v>11</v>
      </c>
      <c r="D55" t="s" s="44">
        <v>73</v>
      </c>
      <c r="E55" s="45">
        <v>1</v>
      </c>
      <c r="F55" s="46">
        <v>350</v>
      </c>
      <c r="G55" s="46">
        <f>ROUND(E55*F55,2)</f>
        <v>350</v>
      </c>
    </row>
    <row r="56" ht="11.05" customHeight="1">
      <c r="A56" s="64"/>
      <c r="B56" s="65"/>
      <c r="C56" s="66"/>
      <c r="D56" s="50"/>
      <c r="E56" s="56"/>
      <c r="F56" s="57"/>
      <c r="G56" s="57"/>
    </row>
    <row r="57" ht="11.05" customHeight="1">
      <c r="A57" t="s" s="52">
        <v>74</v>
      </c>
      <c r="B57" t="s" s="53">
        <v>1</v>
      </c>
      <c r="C57" t="s" s="54">
        <v>11</v>
      </c>
      <c r="D57" t="s" s="55">
        <v>75</v>
      </c>
      <c r="E57" s="56">
        <v>1</v>
      </c>
      <c r="F57" s="57">
        <v>150</v>
      </c>
      <c r="G57" s="57">
        <f>ROUND(E57*F57,2)</f>
        <v>150</v>
      </c>
    </row>
    <row r="58" ht="8.65" customHeight="1">
      <c r="A58" s="67"/>
      <c r="B58" s="68"/>
      <c r="C58" s="69"/>
      <c r="D58" s="61"/>
      <c r="E58" s="70"/>
      <c r="F58" s="61"/>
      <c r="G58" s="61"/>
    </row>
    <row r="59" ht="15" customHeight="1">
      <c r="A59" t="s" s="32">
        <v>76</v>
      </c>
      <c r="B59" t="s" s="33">
        <v>8</v>
      </c>
      <c r="C59" s="34"/>
      <c r="D59" t="s" s="35">
        <v>77</v>
      </c>
      <c r="E59" s="34"/>
      <c r="F59" s="36"/>
      <c r="G59" s="37">
        <f>G60+G62</f>
        <v>150</v>
      </c>
    </row>
    <row r="60" ht="11.4" customHeight="1">
      <c r="A60" t="s" s="43">
        <v>78</v>
      </c>
      <c r="B60" t="s" s="15">
        <v>1</v>
      </c>
      <c r="C60" t="s" s="16">
        <v>11</v>
      </c>
      <c r="D60" t="s" s="44">
        <v>79</v>
      </c>
      <c r="E60" s="45">
        <v>1</v>
      </c>
      <c r="F60" s="46">
        <v>150</v>
      </c>
      <c r="G60" s="46">
        <f>ROUND(E60*F60,2)</f>
        <v>150</v>
      </c>
    </row>
    <row r="61" ht="11.05" customHeight="1">
      <c r="A61" s="64"/>
      <c r="B61" s="65"/>
      <c r="C61" s="66"/>
      <c r="D61" s="50"/>
      <c r="E61" s="56"/>
      <c r="F61" s="57"/>
      <c r="G61" s="57"/>
    </row>
    <row r="62" ht="11.05" customHeight="1">
      <c r="A62" t="s" s="52">
        <v>80</v>
      </c>
      <c r="B62" t="s" s="53">
        <v>1</v>
      </c>
      <c r="C62" t="s" s="54">
        <v>11</v>
      </c>
      <c r="D62" t="s" s="55">
        <v>81</v>
      </c>
      <c r="E62" s="56">
        <v>1</v>
      </c>
      <c r="F62" s="57">
        <v>0</v>
      </c>
      <c r="G62" s="57">
        <f>ROUND(E62*F62,2)</f>
        <v>0</v>
      </c>
    </row>
    <row r="63" ht="11.4" customHeight="1">
      <c r="A63" s="58"/>
      <c r="B63" s="59"/>
      <c r="C63" s="60"/>
      <c r="D63" s="61"/>
      <c r="E63" s="62"/>
      <c r="F63" s="63"/>
      <c r="G63" s="63"/>
    </row>
    <row r="64" ht="11" customHeight="1">
      <c r="A64" t="s" s="72">
        <v>82</v>
      </c>
      <c r="B64" s="73"/>
      <c r="C64" s="74"/>
      <c r="D64" s="75"/>
      <c r="E64" s="76"/>
      <c r="F64" s="77"/>
      <c r="G64" s="78">
        <f>G59+G54+G51+G40+G33+G22+G15+G10+G3</f>
        <v>7370</v>
      </c>
    </row>
  </sheetData>
  <mergeCells count="15">
    <mergeCell ref="D21:G21"/>
    <mergeCell ref="D37:G37"/>
    <mergeCell ref="D44:G44"/>
    <mergeCell ref="D35:G35"/>
    <mergeCell ref="D53:G53"/>
    <mergeCell ref="D39:G39"/>
    <mergeCell ref="D42:G42"/>
    <mergeCell ref="D58:G58"/>
    <mergeCell ref="D46:G46"/>
    <mergeCell ref="D12:G12"/>
    <mergeCell ref="B1:G1"/>
    <mergeCell ref="D48:G48"/>
    <mergeCell ref="D30:G30"/>
    <mergeCell ref="D9:G9"/>
    <mergeCell ref="D32:G3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